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Приказ КТРиС от 04.02.2021 КТРиС-11\"/>
    </mc:Choice>
  </mc:AlternateContent>
  <bookViews>
    <workbookView xWindow="0" yWindow="0" windowWidth="2145" windowHeight="0" tabRatio="708" firstSheet="1" activeTab="1"/>
  </bookViews>
  <sheets>
    <sheet name="План с правками ОЛ" sheetId="18" state="hidden" r:id="rId1"/>
    <sheet name="План " sheetId="19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'План '!$A$7:$P$33</definedName>
    <definedName name="_xlnm._FilterDatabase" localSheetId="3" hidden="1">пример!$A$3:$O$16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'План '!$A$1:$N$33</definedName>
    <definedName name="_xlnm.Print_Area" localSheetId="0">'План с правками ОЛ'!$A$1:$O$32</definedName>
  </definedNames>
  <calcPr calcId="162913"/>
</workbook>
</file>

<file path=xl/calcChain.xml><?xml version="1.0" encoding="utf-8"?>
<calcChain xmlns="http://schemas.openxmlformats.org/spreadsheetml/2006/main">
  <c r="L20" i="19" l="1"/>
  <c r="L19" i="19" l="1"/>
  <c r="L17" i="19" l="1"/>
  <c r="N25" i="19" l="1"/>
  <c r="M25" i="19"/>
  <c r="J30" i="19"/>
  <c r="N9" i="19"/>
  <c r="J25" i="19"/>
  <c r="I31" i="19"/>
  <c r="I30" i="19" s="1"/>
  <c r="N8" i="19" l="1"/>
  <c r="L33" i="19" l="1"/>
  <c r="L32" i="19"/>
  <c r="N31" i="19"/>
  <c r="N30" i="19" s="1"/>
  <c r="M31" i="19"/>
  <c r="M30" i="19" s="1"/>
  <c r="L29" i="19"/>
  <c r="N28" i="19"/>
  <c r="N27" i="19" s="1"/>
  <c r="M28" i="19"/>
  <c r="M27" i="19" s="1"/>
  <c r="I28" i="19"/>
  <c r="I27" i="19" s="1"/>
  <c r="L26" i="19"/>
  <c r="L25" i="19"/>
  <c r="K25" i="19"/>
  <c r="L24" i="19"/>
  <c r="L23" i="19"/>
  <c r="L22" i="19"/>
  <c r="L21" i="19"/>
  <c r="L18" i="19"/>
  <c r="L16" i="19"/>
  <c r="L15" i="19"/>
  <c r="L14" i="19"/>
  <c r="L13" i="19"/>
  <c r="L12" i="19"/>
  <c r="L11" i="19"/>
  <c r="L10" i="19"/>
  <c r="M9" i="19"/>
  <c r="M8" i="19" s="1"/>
  <c r="I9" i="19"/>
  <c r="I8" i="19" s="1"/>
  <c r="K26" i="18"/>
  <c r="L26" i="18"/>
  <c r="L9" i="19" l="1"/>
  <c r="L8" i="19" s="1"/>
  <c r="L28" i="19"/>
  <c r="L27" i="19" s="1"/>
  <c r="L31" i="19"/>
  <c r="L30" i="19" s="1"/>
  <c r="L24" i="18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K7" i="18" s="1"/>
  <c r="M28" i="18"/>
  <c r="M7" i="18" s="1"/>
  <c r="N28" i="18"/>
  <c r="O28" i="18"/>
  <c r="I28" i="18"/>
  <c r="L27" i="18"/>
  <c r="L8" i="18" l="1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<sst xmlns="http://schemas.openxmlformats.org/spreadsheetml/2006/main" count="525" uniqueCount="156">
  <si>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</si>
  <si>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</si>
  <si>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</si>
  <si>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</si>
  <si>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</si>
  <si>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</si>
  <si>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</si>
  <si>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</si>
  <si>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</si>
  <si>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</si>
  <si>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</si>
  <si>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</si>
  <si>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</si>
  <si>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</si>
  <si>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</si>
  <si>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</si>
  <si>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</si>
  <si>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</si>
  <si>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</si>
  <si>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</si>
  <si>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</si>
  <si>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</si>
  <si>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</si>
  <si>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</si>
  <si>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</si>
  <si>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</si>
  <si>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</si>
  <si>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</si>
  <si>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</si>
  <si>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</si>
  <si>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</si>
  <si>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</si>
  <si>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</si>
  <si>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</si>
  <si>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</si>
  <si>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</si>
  <si>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</si>
  <si>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</si>
  <si>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</si>
  <si>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</si>
  <si>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</si>
  <si>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</si>
  <si>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</si>
  <si>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</si>
  <si>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</si>
  <si>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</si>
  <si>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</si>
  <si>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</si>
  <si>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</si>
  <si>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</si>
  <si>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</si>
  <si>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</si>
  <si>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</si>
  <si>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</si>
  <si>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</si>
  <si>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</si>
  <si>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</si>
  <si>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</si>
  <si>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</si>
  <si>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</si>
  <si>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</si>
  <si>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</si>
  <si>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</si>
  <si>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</si>
  <si>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</si>
  <si>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</si>
  <si>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</si>
  <si>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</si>
  <si>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</si>
  <si>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</si>
  <si>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</si>
  <si>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</si>
  <si>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</si>
  <si>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</si>
  <si>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</si>
  <si>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</si>
  <si>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</si>
  <si>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</si>
  <si>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</si>
  <si>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</si>
  <si>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</si>
  <si>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</si>
  <si>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</si>
  <si>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</si>
  <si>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</si>
  <si>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</si>
  <si>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</si>
  <si>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</si>
  <si>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</si>
  <si>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</si>
  <si>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</si>
  <si>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</si>
  <si>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</si>
  <si>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</si>
  <si>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</si>
  <si>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</si>
  <si>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</si>
  <si>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</si>
  <si>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</si>
  <si>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</si>
  <si>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</si>
  <si>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</si>
  <si>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</si>
  <si>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</si>
  <si>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</si>
  <si>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</si>
  <si>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</si>
  <si>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</si>
  <si>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</si>
  <si>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</si>
  <si>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</si>
  <si>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</si>
  <si>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</si>
  <si>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</si>
  <si>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</si>
  <si>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</si>
  <si>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</si>
  <si>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</si>
  <si>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</si>
  <si>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</si>
  <si>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</si>
  <si>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</si>
  <si>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</si>
  <si>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</si>
  <si>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</si>
  <si>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</si>
  <si>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</si>
  <si>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</si>
  <si>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</si>
  <si>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</si>
  <si>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</si>
  <si>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</si>
  <si>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</si>
  <si>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</si>
  <si>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</si>
  <si>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</si>
  <si>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</si>
  <si>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</si>
  <si>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</si>
  <si>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Демонтаж материалов рекламного и информационного характера, нарушающих требования нормативных актов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</si>
  <si>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</si>
  <si>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</si>
  <si>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в г. Калининграде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</si>
  <si>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г. Калининграда» от 30.10.2019 № 392</t>
  </si>
  <si>
    <t xml:space="preserve">Подготовка проекта  межевания  территории в границах улиц Белинского – Бассейная в  г. Калининграде </t>
  </si>
  <si>
    <t xml:space="preserve">Подготовка проекта межевания  территории в границах улиц Спортивная – Чкалова – Осипенко в  г. Калининграде </t>
  </si>
  <si>
    <t>Приложение                                                                             к приказу комитета территориального развития и стриотельства                                                                          от «_____» ______________ 2021 № _______</t>
  </si>
  <si>
    <t>Подготовка проекта планировки территории с проектом межевания в его составе в границах  ул. А. Суворова (район ул. Немировича-Данченко –  ул. Качалова) в городе Калининграде»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</si>
  <si>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  ул. Воронежская     (мкр. Зеленое) в г. Калининграде»  от 20.10.2017  № 1543</t>
  </si>
  <si>
    <t xml:space="preserve">Подготовка  проекта межевания территории  в границах улиц Тихорецкая – Школьная – Киевская – Великолукская в  г.  Калининграде 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</si>
  <si>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ул. Палубная - ул. Бригадная - ул. Воронежская   (мкр. Зеленое) в г. Калининграде» от 20.10.2017   № 1543</t>
  </si>
  <si>
    <t>Подготовка проекта планировки территории с проектом межевания в его составе в границах   ул. Батальной   (от ул. О. Кошевого  до  ул. У. Громовой) в                                               г. Калининграде в целях реконструкции линейного объекта - участка  ул. Батальной</t>
  </si>
  <si>
    <t>Подготовка проекта межевания территории в границах                    пр-та Калинина - пер. Калинина - ул. Ольштынская - пр-кта Ленинский в г. Калининграде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</si>
  <si>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                                                                                                                                                                                           2022-2023гг.»</t>
  </si>
  <si>
    <t>Оценка рыночной стоимости права на заключение договора о комплексном развитии  территорий                        в г. Калининграде</t>
  </si>
  <si>
    <t xml:space="preserve">Подготовка проекта межевания территории в районе                               ул. А. Невского - ул. Краснокаменной  в г. Калининграде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</si>
</sst>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48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Continuous" vertical="center" wrapText="1"/>
    </xf>
    <xf numFmtId="0" fontId="10" fillId="0" borderId="0" xfId="0" applyFont="1" applyFill="1" applyAlignment="1">
      <alignment horizontal="centerContinuous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centerContinuous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6" fillId="0" borderId="0" xfId="0" applyFont="1" applyFill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top" wrapText="1"/>
    </xf>
    <xf numFmtId="49" fontId="16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vertical="top" wrapText="1"/>
    </xf>
    <xf numFmtId="4" fontId="16" fillId="7" borderId="1" xfId="0" applyNumberFormat="1" applyFont="1" applyFill="1" applyBorder="1" applyAlignment="1">
      <alignment horizontal="center" vertical="center" wrapText="1"/>
    </xf>
    <xf numFmtId="2" fontId="16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top" wrapText="1"/>
    </xf>
    <xf numFmtId="165" fontId="16" fillId="7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49" fontId="16" fillId="8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vertical="top" wrapText="1"/>
    </xf>
    <xf numFmtId="4" fontId="16" fillId="8" borderId="1" xfId="0" applyNumberFormat="1" applyFont="1" applyFill="1" applyBorder="1" applyAlignment="1">
      <alignment horizontal="center" vertical="center" wrapText="1"/>
    </xf>
    <xf numFmtId="0" fontId="16" fillId="8" borderId="0" xfId="0" applyFont="1" applyFill="1" applyAlignment="1">
      <alignment vertical="center" wrapText="1"/>
    </xf>
    <xf numFmtId="0" fontId="16" fillId="8" borderId="0" xfId="0" applyFont="1" applyFill="1" applyAlignment="1">
      <alignment wrapText="1"/>
    </xf>
    <xf numFmtId="0" fontId="16" fillId="8" borderId="1" xfId="0" applyFont="1" applyFill="1" applyBorder="1" applyAlignment="1">
      <alignment horizontal="left" vertical="center" wrapText="1"/>
    </xf>
    <xf numFmtId="2" fontId="16" fillId="8" borderId="1" xfId="0" applyNumberFormat="1" applyFont="1" applyFill="1" applyBorder="1" applyAlignment="1">
      <alignment horizontal="center" vertical="center" wrapText="1"/>
    </xf>
    <xf numFmtId="0" fontId="10" fillId="8" borderId="0" xfId="0" applyFont="1" applyFill="1" applyAlignment="1">
      <alignment vertical="center" wrapText="1"/>
    </xf>
    <xf numFmtId="0" fontId="10" fillId="8" borderId="0" xfId="0" applyFont="1" applyFill="1" applyAlignment="1">
      <alignment wrapText="1"/>
    </xf>
    <xf numFmtId="0" fontId="12" fillId="8" borderId="1" xfId="0" applyFont="1" applyFill="1" applyBorder="1" applyAlignment="1">
      <alignment vertical="top" wrapText="1"/>
    </xf>
    <xf numFmtId="165" fontId="16" fillId="8" borderId="1" xfId="0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vertical="center" wrapText="1"/>
    </xf>
    <xf numFmtId="0" fontId="10" fillId="7" borderId="0" xfId="0" applyFont="1" applyFill="1" applyAlignment="1">
      <alignment wrapText="1"/>
    </xf>
    <xf numFmtId="0" fontId="16" fillId="7" borderId="0" xfId="0" applyFont="1" applyFill="1" applyAlignment="1">
      <alignment vertical="center" wrapText="1"/>
    </xf>
    <xf numFmtId="0" fontId="16" fillId="7" borderId="0" xfId="0" applyFont="1" applyFill="1" applyAlignment="1">
      <alignment wrapText="1"/>
    </xf>
    <xf numFmtId="0" fontId="10" fillId="0" borderId="0" xfId="0" applyFont="1" applyFill="1" applyAlignment="1">
      <alignment horizontal="center" vertical="center" wrapText="1"/>
    </xf>
    <xf numFmtId="49" fontId="10" fillId="4" borderId="1" xfId="0" applyNumberFormat="1" applyFont="1" applyFill="1" applyBorder="1" applyAlignment="1">
      <alignment vertical="top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19" fillId="6" borderId="0" xfId="0" applyFont="1" applyFill="1" applyBorder="1" applyAlignment="1">
      <alignment vertical="center" wrapText="1"/>
    </xf>
    <xf numFmtId="0" fontId="16" fillId="8" borderId="0" xfId="0" applyFont="1" applyFill="1" applyBorder="1" applyAlignment="1">
      <alignment vertical="center" wrapText="1"/>
    </xf>
    <xf numFmtId="0" fontId="16" fillId="8" borderId="0" xfId="0" applyFont="1" applyFill="1" applyBorder="1" applyAlignment="1">
      <alignment wrapText="1"/>
    </xf>
    <xf numFmtId="0" fontId="20" fillId="6" borderId="0" xfId="0" applyFont="1" applyFill="1" applyBorder="1" applyAlignment="1">
      <alignment vertical="center" wrapText="1"/>
    </xf>
    <xf numFmtId="0" fontId="16" fillId="7" borderId="0" xfId="0" applyFont="1" applyFill="1" applyBorder="1" applyAlignment="1">
      <alignment vertical="center" wrapText="1"/>
    </xf>
    <xf numFmtId="0" fontId="16" fillId="7" borderId="0" xfId="0" applyFont="1" applyFill="1" applyBorder="1" applyAlignment="1">
      <alignment wrapText="1"/>
    </xf>
    <xf numFmtId="0" fontId="20" fillId="6" borderId="0" xfId="0" applyFont="1" applyFill="1" applyBorder="1" applyAlignment="1">
      <alignment horizontal="center" vertical="center" wrapText="1"/>
    </xf>
    <xf numFmtId="0" fontId="23" fillId="7" borderId="0" xfId="0" applyFont="1" applyFill="1" applyBorder="1" applyAlignment="1">
      <alignment wrapText="1"/>
    </xf>
    <xf numFmtId="4" fontId="23" fillId="7" borderId="0" xfId="0" applyNumberFormat="1" applyFont="1" applyFill="1" applyBorder="1" applyAlignment="1">
      <alignment wrapText="1"/>
    </xf>
    <xf numFmtId="0" fontId="15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wrapText="1"/>
    </xf>
    <xf numFmtId="4" fontId="10" fillId="0" borderId="0" xfId="0" applyNumberFormat="1" applyFont="1" applyFill="1" applyBorder="1" applyAlignment="1">
      <alignment wrapText="1"/>
    </xf>
    <xf numFmtId="4" fontId="22" fillId="0" borderId="0" xfId="0" applyNumberFormat="1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0" fillId="7" borderId="0" xfId="0" applyFont="1" applyFill="1" applyBorder="1" applyAlignment="1">
      <alignment vertical="center" wrapText="1"/>
    </xf>
    <xf numFmtId="0" fontId="10" fillId="7" borderId="0" xfId="0" applyFont="1" applyFill="1" applyBorder="1" applyAlignment="1">
      <alignment wrapText="1"/>
    </xf>
    <xf numFmtId="0" fontId="10" fillId="8" borderId="0" xfId="0" applyFont="1" applyFill="1" applyBorder="1" applyAlignment="1">
      <alignment vertical="center" wrapText="1"/>
    </xf>
    <xf numFmtId="0" fontId="10" fillId="8" borderId="0" xfId="0" applyFont="1" applyFill="1" applyBorder="1" applyAlignment="1">
      <alignment wrapText="1"/>
    </xf>
    <xf numFmtId="0" fontId="16" fillId="0" borderId="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40" t="s">
        <v>91</v>
      </c>
      <c r="B4" s="140" t="s">
        <v>4</v>
      </c>
      <c r="C4" s="140" t="s">
        <v>92</v>
      </c>
      <c r="D4" s="29" t="s">
        <v>50</v>
      </c>
      <c r="E4" s="29"/>
      <c r="F4" s="140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40"/>
      <c r="B5" s="140"/>
      <c r="C5" s="140"/>
      <c r="D5" s="36" t="s">
        <v>51</v>
      </c>
      <c r="E5" s="36" t="s">
        <v>52</v>
      </c>
      <c r="F5" s="140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tabSelected="1" view="pageBreakPreview" zoomScale="70" zoomScaleNormal="75" zoomScaleSheetLayoutView="70" workbookViewId="0">
      <selection activeCell="R9" sqref="R9"/>
    </sheetView>
  </sheetViews>
  <sheetFormatPr defaultColWidth="8.85546875" defaultRowHeight="20.25" x14ac:dyDescent="0.25"/>
  <cols>
    <col min="1" max="1" width="12.42578125" style="73" customWidth="1"/>
    <col min="2" max="2" width="14" style="73" customWidth="1"/>
    <col min="3" max="3" width="8" style="73" customWidth="1"/>
    <col min="4" max="4" width="12.7109375" style="73" customWidth="1"/>
    <col min="5" max="5" width="16.28515625" style="73" customWidth="1"/>
    <col min="6" max="6" width="56" style="73" customWidth="1"/>
    <col min="7" max="7" width="20.140625" style="73" customWidth="1"/>
    <col min="8" max="8" width="7.5703125" style="73" customWidth="1"/>
    <col min="9" max="9" width="11.140625" style="73" customWidth="1"/>
    <col min="10" max="10" width="11.28515625" style="73" customWidth="1"/>
    <col min="11" max="11" width="8.140625" style="73" customWidth="1"/>
    <col min="12" max="13" width="12" style="73" customWidth="1"/>
    <col min="14" max="14" width="13.5703125" style="73" customWidth="1"/>
    <col min="15" max="15" width="11.5703125" style="72" customWidth="1"/>
    <col min="16" max="16" width="10.7109375" style="119" customWidth="1"/>
    <col min="17" max="17" width="8.85546875" style="120"/>
    <col min="18" max="18" width="12.7109375" style="121" customWidth="1"/>
    <col min="19" max="19" width="8.85546875" style="120"/>
    <col min="20" max="20" width="15.28515625" style="120" customWidth="1"/>
    <col min="21" max="21" width="8.85546875" style="120"/>
    <col min="22" max="22" width="18.7109375" style="120" customWidth="1"/>
    <col min="23" max="24" width="8.85546875" style="120"/>
    <col min="25" max="25" width="18.85546875" style="120" customWidth="1"/>
    <col min="26" max="26" width="17" style="120" customWidth="1"/>
    <col min="27" max="27" width="13.140625" style="120" customWidth="1"/>
    <col min="28" max="28" width="12.28515625" style="120" customWidth="1"/>
    <col min="29" max="29" width="8.85546875" style="120"/>
    <col min="30" max="16384" width="8.85546875" style="73"/>
  </cols>
  <sheetData>
    <row r="1" spans="1:29" ht="77.25" customHeight="1" x14ac:dyDescent="0.25">
      <c r="A1" s="70"/>
      <c r="B1" s="71"/>
      <c r="C1" s="71"/>
      <c r="D1" s="71"/>
      <c r="E1" s="71"/>
      <c r="F1" s="71"/>
      <c r="G1" s="71"/>
      <c r="H1" s="71"/>
      <c r="I1" s="71"/>
      <c r="J1" s="71"/>
      <c r="K1" s="141" t="s">
        <v>146</v>
      </c>
      <c r="L1" s="141"/>
      <c r="M1" s="141"/>
      <c r="N1" s="141"/>
    </row>
    <row r="2" spans="1:29" ht="32.25" customHeight="1" x14ac:dyDescent="0.25">
      <c r="A2" s="143" t="s">
        <v>90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16"/>
    </row>
    <row r="3" spans="1:29" ht="38.25" customHeight="1" x14ac:dyDescent="0.25">
      <c r="A3" s="70" t="s">
        <v>153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5" spans="1:29" ht="31.5" x14ac:dyDescent="0.25">
      <c r="A5" s="142" t="s">
        <v>91</v>
      </c>
      <c r="B5" s="142" t="s">
        <v>4</v>
      </c>
      <c r="C5" s="142" t="s">
        <v>92</v>
      </c>
      <c r="D5" s="74" t="s">
        <v>50</v>
      </c>
      <c r="E5" s="74"/>
      <c r="F5" s="142" t="s">
        <v>93</v>
      </c>
      <c r="G5" s="74" t="s">
        <v>17</v>
      </c>
      <c r="H5" s="74"/>
      <c r="I5" s="74"/>
      <c r="J5" s="74"/>
      <c r="K5" s="74" t="s">
        <v>141</v>
      </c>
      <c r="L5" s="74"/>
      <c r="M5" s="74"/>
      <c r="N5" s="74"/>
    </row>
    <row r="6" spans="1:29" ht="47.25" x14ac:dyDescent="0.25">
      <c r="A6" s="142"/>
      <c r="B6" s="142"/>
      <c r="C6" s="142"/>
      <c r="D6" s="75" t="s">
        <v>51</v>
      </c>
      <c r="E6" s="75" t="s">
        <v>52</v>
      </c>
      <c r="F6" s="142"/>
      <c r="G6" s="75" t="s">
        <v>18</v>
      </c>
      <c r="H6" s="75" t="s">
        <v>95</v>
      </c>
      <c r="I6" s="75" t="s">
        <v>96</v>
      </c>
      <c r="J6" s="75" t="s">
        <v>54</v>
      </c>
      <c r="K6" s="75">
        <v>2020</v>
      </c>
      <c r="L6" s="75" t="s">
        <v>46</v>
      </c>
      <c r="M6" s="75">
        <v>2021</v>
      </c>
      <c r="N6" s="75">
        <v>2022</v>
      </c>
    </row>
    <row r="7" spans="1:29" x14ac:dyDescent="0.25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6">
        <v>9</v>
      </c>
      <c r="J7" s="76">
        <v>10</v>
      </c>
      <c r="K7" s="76">
        <v>11</v>
      </c>
      <c r="L7" s="76">
        <v>12</v>
      </c>
      <c r="M7" s="76">
        <v>13</v>
      </c>
      <c r="N7" s="76">
        <v>14</v>
      </c>
    </row>
    <row r="8" spans="1:29" s="105" customFormat="1" ht="40.5" customHeight="1" x14ac:dyDescent="0.25">
      <c r="A8" s="100" t="s">
        <v>58</v>
      </c>
      <c r="B8" s="101" t="s">
        <v>97</v>
      </c>
      <c r="C8" s="101" t="s">
        <v>97</v>
      </c>
      <c r="D8" s="101" t="s">
        <v>97</v>
      </c>
      <c r="E8" s="101" t="s">
        <v>97</v>
      </c>
      <c r="F8" s="102" t="s">
        <v>87</v>
      </c>
      <c r="G8" s="102" t="s">
        <v>124</v>
      </c>
      <c r="H8" s="101" t="s">
        <v>80</v>
      </c>
      <c r="I8" s="101">
        <f>I9+I25</f>
        <v>20</v>
      </c>
      <c r="J8" s="100" t="s">
        <v>133</v>
      </c>
      <c r="K8" s="103"/>
      <c r="L8" s="103">
        <f>L9+L25</f>
        <v>12177.56</v>
      </c>
      <c r="M8" s="103">
        <f>M9+M25</f>
        <v>9525.01</v>
      </c>
      <c r="N8" s="103">
        <f>N9+N25</f>
        <v>2652.55</v>
      </c>
      <c r="O8" s="104"/>
      <c r="P8" s="122"/>
      <c r="Q8" s="123"/>
      <c r="R8" s="124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</row>
    <row r="9" spans="1:29" s="115" customFormat="1" ht="73.5" customHeight="1" x14ac:dyDescent="0.35">
      <c r="A9" s="86" t="s">
        <v>58</v>
      </c>
      <c r="B9" s="87">
        <v>40416</v>
      </c>
      <c r="C9" s="87" t="s">
        <v>97</v>
      </c>
      <c r="D9" s="87" t="s">
        <v>97</v>
      </c>
      <c r="E9" s="87" t="s">
        <v>97</v>
      </c>
      <c r="F9" s="88" t="s">
        <v>98</v>
      </c>
      <c r="G9" s="89" t="s">
        <v>124</v>
      </c>
      <c r="H9" s="87" t="s">
        <v>80</v>
      </c>
      <c r="I9" s="87">
        <f>SUM(I10:I24)</f>
        <v>19</v>
      </c>
      <c r="J9" s="86" t="s">
        <v>133</v>
      </c>
      <c r="K9" s="90"/>
      <c r="L9" s="91">
        <f>SUM(L10:L24)</f>
        <v>10777.56</v>
      </c>
      <c r="M9" s="91">
        <f>SUM(M10:M24)</f>
        <v>8825.01</v>
      </c>
      <c r="N9" s="91">
        <f>SUM(N10:N24)</f>
        <v>1952.55</v>
      </c>
      <c r="O9" s="114"/>
      <c r="P9" s="125"/>
      <c r="Q9" s="126"/>
      <c r="R9" s="127"/>
      <c r="S9" s="126"/>
      <c r="T9" s="126"/>
      <c r="U9" s="126"/>
      <c r="V9" s="126"/>
      <c r="W9" s="126"/>
      <c r="X9" s="126"/>
      <c r="Y9" s="128"/>
      <c r="Z9" s="129"/>
      <c r="AA9" s="126"/>
      <c r="AB9" s="126"/>
      <c r="AC9" s="126"/>
    </row>
    <row r="10" spans="1:29" ht="69.75" customHeight="1" x14ac:dyDescent="0.35">
      <c r="A10" s="95" t="s">
        <v>58</v>
      </c>
      <c r="B10" s="96">
        <v>40416</v>
      </c>
      <c r="C10" s="96">
        <v>164</v>
      </c>
      <c r="D10" s="96">
        <v>27300052</v>
      </c>
      <c r="E10" s="96" t="s">
        <v>105</v>
      </c>
      <c r="F10" s="68" t="s">
        <v>100</v>
      </c>
      <c r="G10" s="68" t="s">
        <v>124</v>
      </c>
      <c r="H10" s="96" t="s">
        <v>80</v>
      </c>
      <c r="I10" s="97">
        <v>1</v>
      </c>
      <c r="J10" s="95" t="s">
        <v>125</v>
      </c>
      <c r="K10" s="98"/>
      <c r="L10" s="98">
        <f t="shared" ref="L10:L26" si="0">SUM(M10:N10)</f>
        <v>990</v>
      </c>
      <c r="M10" s="98">
        <v>990</v>
      </c>
      <c r="N10" s="98"/>
      <c r="P10" s="130"/>
      <c r="T10" s="131"/>
      <c r="V10" s="132"/>
      <c r="X10" s="131"/>
      <c r="Y10" s="131"/>
      <c r="Z10" s="131"/>
      <c r="AA10" s="131"/>
      <c r="AB10" s="131"/>
    </row>
    <row r="11" spans="1:29" ht="75.75" customHeight="1" x14ac:dyDescent="0.35">
      <c r="A11" s="95" t="s">
        <v>58</v>
      </c>
      <c r="B11" s="96">
        <v>40416</v>
      </c>
      <c r="C11" s="96">
        <v>164</v>
      </c>
      <c r="D11" s="96">
        <v>27300052</v>
      </c>
      <c r="E11" s="96" t="s">
        <v>105</v>
      </c>
      <c r="F11" s="68" t="s">
        <v>112</v>
      </c>
      <c r="G11" s="68" t="s">
        <v>124</v>
      </c>
      <c r="H11" s="96" t="s">
        <v>80</v>
      </c>
      <c r="I11" s="97">
        <v>1</v>
      </c>
      <c r="J11" s="95" t="s">
        <v>133</v>
      </c>
      <c r="K11" s="98"/>
      <c r="L11" s="98">
        <f t="shared" si="0"/>
        <v>1437.21</v>
      </c>
      <c r="M11" s="98">
        <v>787.21</v>
      </c>
      <c r="N11" s="98">
        <v>650</v>
      </c>
      <c r="X11" s="133"/>
      <c r="Y11" s="131"/>
      <c r="Z11" s="131"/>
      <c r="AA11" s="131"/>
      <c r="AB11" s="131"/>
    </row>
    <row r="12" spans="1:29" ht="74.25" customHeight="1" x14ac:dyDescent="0.35">
      <c r="A12" s="95" t="s">
        <v>58</v>
      </c>
      <c r="B12" s="96">
        <v>40416</v>
      </c>
      <c r="C12" s="96">
        <v>164</v>
      </c>
      <c r="D12" s="96">
        <v>27300052</v>
      </c>
      <c r="E12" s="96" t="s">
        <v>105</v>
      </c>
      <c r="F12" s="68" t="s">
        <v>147</v>
      </c>
      <c r="G12" s="68" t="s">
        <v>124</v>
      </c>
      <c r="H12" s="96" t="s">
        <v>80</v>
      </c>
      <c r="I12" s="97">
        <v>1</v>
      </c>
      <c r="J12" s="95" t="s">
        <v>133</v>
      </c>
      <c r="K12" s="98"/>
      <c r="L12" s="98">
        <f t="shared" si="0"/>
        <v>2605.1</v>
      </c>
      <c r="M12" s="98">
        <v>1302.55</v>
      </c>
      <c r="N12" s="98">
        <v>1302.55</v>
      </c>
      <c r="X12" s="131"/>
      <c r="Y12" s="131"/>
      <c r="Z12" s="131"/>
      <c r="AA12" s="131"/>
      <c r="AB12" s="131"/>
    </row>
    <row r="13" spans="1:29" ht="107.25" customHeight="1" x14ac:dyDescent="0.3">
      <c r="A13" s="95" t="s">
        <v>58</v>
      </c>
      <c r="B13" s="96">
        <v>40416</v>
      </c>
      <c r="C13" s="96">
        <v>164</v>
      </c>
      <c r="D13" s="96">
        <v>27300052</v>
      </c>
      <c r="E13" s="96" t="s">
        <v>105</v>
      </c>
      <c r="F13" s="68" t="s">
        <v>143</v>
      </c>
      <c r="G13" s="68" t="s">
        <v>124</v>
      </c>
      <c r="H13" s="96" t="s">
        <v>80</v>
      </c>
      <c r="I13" s="97">
        <v>1</v>
      </c>
      <c r="J13" s="95" t="s">
        <v>132</v>
      </c>
      <c r="K13" s="98"/>
      <c r="L13" s="98">
        <f t="shared" si="0"/>
        <v>788.11</v>
      </c>
      <c r="M13" s="98">
        <v>788.11</v>
      </c>
      <c r="N13" s="98"/>
      <c r="X13" s="134"/>
      <c r="Y13" s="134"/>
      <c r="Z13" s="134"/>
      <c r="AA13" s="134"/>
      <c r="AB13" s="134"/>
    </row>
    <row r="14" spans="1:29" ht="96" customHeight="1" x14ac:dyDescent="0.3">
      <c r="A14" s="95" t="s">
        <v>58</v>
      </c>
      <c r="B14" s="96">
        <v>40416</v>
      </c>
      <c r="C14" s="96">
        <v>164</v>
      </c>
      <c r="D14" s="96">
        <v>27300052</v>
      </c>
      <c r="E14" s="96" t="s">
        <v>105</v>
      </c>
      <c r="F14" s="68" t="s">
        <v>151</v>
      </c>
      <c r="G14" s="68" t="s">
        <v>124</v>
      </c>
      <c r="H14" s="96" t="s">
        <v>80</v>
      </c>
      <c r="I14" s="97">
        <v>1</v>
      </c>
      <c r="J14" s="95" t="s">
        <v>125</v>
      </c>
      <c r="K14" s="98"/>
      <c r="L14" s="98">
        <f t="shared" si="0"/>
        <v>393.9</v>
      </c>
      <c r="M14" s="98">
        <v>393.9</v>
      </c>
      <c r="N14" s="98"/>
      <c r="P14" s="130"/>
      <c r="V14" s="132"/>
      <c r="X14" s="134"/>
      <c r="Y14" s="134"/>
      <c r="Z14" s="134"/>
      <c r="AA14" s="134"/>
      <c r="AB14" s="134"/>
    </row>
    <row r="15" spans="1:29" ht="55.5" customHeight="1" x14ac:dyDescent="0.25">
      <c r="A15" s="95" t="s">
        <v>58</v>
      </c>
      <c r="B15" s="96">
        <v>40416</v>
      </c>
      <c r="C15" s="96">
        <v>164</v>
      </c>
      <c r="D15" s="96">
        <v>27300052</v>
      </c>
      <c r="E15" s="96" t="s">
        <v>105</v>
      </c>
      <c r="F15" s="68" t="s">
        <v>144</v>
      </c>
      <c r="G15" s="68" t="s">
        <v>124</v>
      </c>
      <c r="H15" s="96" t="s">
        <v>80</v>
      </c>
      <c r="I15" s="97">
        <v>1</v>
      </c>
      <c r="J15" s="95" t="s">
        <v>125</v>
      </c>
      <c r="K15" s="98"/>
      <c r="L15" s="98">
        <f t="shared" si="0"/>
        <v>270</v>
      </c>
      <c r="M15" s="98">
        <v>270</v>
      </c>
      <c r="N15" s="98"/>
      <c r="P15" s="130"/>
    </row>
    <row r="16" spans="1:29" ht="53.25" customHeight="1" x14ac:dyDescent="0.25">
      <c r="A16" s="95" t="s">
        <v>58</v>
      </c>
      <c r="B16" s="96">
        <v>40416</v>
      </c>
      <c r="C16" s="96">
        <v>164</v>
      </c>
      <c r="D16" s="96">
        <v>27300052</v>
      </c>
      <c r="E16" s="96" t="s">
        <v>105</v>
      </c>
      <c r="F16" s="68" t="s">
        <v>145</v>
      </c>
      <c r="G16" s="68" t="s">
        <v>124</v>
      </c>
      <c r="H16" s="96" t="s">
        <v>80</v>
      </c>
      <c r="I16" s="97">
        <v>1</v>
      </c>
      <c r="J16" s="95" t="s">
        <v>125</v>
      </c>
      <c r="K16" s="98"/>
      <c r="L16" s="98">
        <f t="shared" si="0"/>
        <v>416.5</v>
      </c>
      <c r="M16" s="98">
        <v>416.5</v>
      </c>
      <c r="N16" s="98"/>
    </row>
    <row r="17" spans="1:29" ht="113.25" customHeight="1" x14ac:dyDescent="0.25">
      <c r="A17" s="95" t="s">
        <v>58</v>
      </c>
      <c r="B17" s="96">
        <v>40416</v>
      </c>
      <c r="C17" s="96">
        <v>164</v>
      </c>
      <c r="D17" s="96">
        <v>27300052</v>
      </c>
      <c r="E17" s="96" t="s">
        <v>105</v>
      </c>
      <c r="F17" s="117" t="s">
        <v>148</v>
      </c>
      <c r="G17" s="68" t="s">
        <v>124</v>
      </c>
      <c r="H17" s="96" t="s">
        <v>80</v>
      </c>
      <c r="I17" s="97">
        <v>1</v>
      </c>
      <c r="J17" s="95" t="s">
        <v>125</v>
      </c>
      <c r="K17" s="98"/>
      <c r="L17" s="98">
        <f>SUM(M17:N17)</f>
        <v>276.23</v>
      </c>
      <c r="M17" s="98">
        <v>276.23</v>
      </c>
      <c r="N17" s="98"/>
    </row>
    <row r="18" spans="1:29" ht="132" customHeight="1" x14ac:dyDescent="0.25">
      <c r="A18" s="95" t="s">
        <v>58</v>
      </c>
      <c r="B18" s="96">
        <v>40416</v>
      </c>
      <c r="C18" s="96">
        <v>164</v>
      </c>
      <c r="D18" s="96">
        <v>27300052</v>
      </c>
      <c r="E18" s="96" t="s">
        <v>105</v>
      </c>
      <c r="F18" s="68" t="s">
        <v>150</v>
      </c>
      <c r="G18" s="68" t="s">
        <v>124</v>
      </c>
      <c r="H18" s="96" t="s">
        <v>80</v>
      </c>
      <c r="I18" s="97">
        <v>1</v>
      </c>
      <c r="J18" s="95" t="s">
        <v>125</v>
      </c>
      <c r="K18" s="98"/>
      <c r="L18" s="98">
        <f t="shared" si="0"/>
        <v>410</v>
      </c>
      <c r="M18" s="98">
        <v>410</v>
      </c>
      <c r="N18" s="98"/>
      <c r="V18" s="132"/>
    </row>
    <row r="19" spans="1:29" ht="59.25" customHeight="1" x14ac:dyDescent="0.25">
      <c r="A19" s="95" t="s">
        <v>58</v>
      </c>
      <c r="B19" s="96">
        <v>40416</v>
      </c>
      <c r="C19" s="96">
        <v>164</v>
      </c>
      <c r="D19" s="96">
        <v>27300052</v>
      </c>
      <c r="E19" s="96" t="s">
        <v>105</v>
      </c>
      <c r="F19" s="117" t="s">
        <v>152</v>
      </c>
      <c r="G19" s="68" t="s">
        <v>124</v>
      </c>
      <c r="H19" s="96" t="s">
        <v>80</v>
      </c>
      <c r="I19" s="97">
        <v>1</v>
      </c>
      <c r="J19" s="95" t="s">
        <v>132</v>
      </c>
      <c r="K19" s="98"/>
      <c r="L19" s="98">
        <f t="shared" si="0"/>
        <v>122.11</v>
      </c>
      <c r="M19" s="98">
        <v>122.11</v>
      </c>
      <c r="N19" s="98"/>
    </row>
    <row r="20" spans="1:29" ht="54.75" customHeight="1" x14ac:dyDescent="0.25">
      <c r="A20" s="95" t="s">
        <v>58</v>
      </c>
      <c r="B20" s="96">
        <v>40416</v>
      </c>
      <c r="C20" s="96">
        <v>164</v>
      </c>
      <c r="D20" s="96">
        <v>27300052</v>
      </c>
      <c r="E20" s="96" t="s">
        <v>105</v>
      </c>
      <c r="F20" s="117" t="s">
        <v>155</v>
      </c>
      <c r="G20" s="68" t="s">
        <v>124</v>
      </c>
      <c r="H20" s="96" t="s">
        <v>80</v>
      </c>
      <c r="I20" s="97">
        <v>1</v>
      </c>
      <c r="J20" s="95" t="s">
        <v>132</v>
      </c>
      <c r="K20" s="98"/>
      <c r="L20" s="98">
        <f t="shared" si="0"/>
        <v>285</v>
      </c>
      <c r="M20" s="98">
        <v>285</v>
      </c>
      <c r="N20" s="98"/>
    </row>
    <row r="21" spans="1:29" ht="56.25" customHeight="1" x14ac:dyDescent="0.25">
      <c r="A21" s="95" t="s">
        <v>58</v>
      </c>
      <c r="B21" s="96">
        <v>40416</v>
      </c>
      <c r="C21" s="96">
        <v>164</v>
      </c>
      <c r="D21" s="96">
        <v>27300052</v>
      </c>
      <c r="E21" s="96" t="s">
        <v>105</v>
      </c>
      <c r="F21" s="68" t="s">
        <v>149</v>
      </c>
      <c r="G21" s="68" t="s">
        <v>124</v>
      </c>
      <c r="H21" s="96" t="s">
        <v>80</v>
      </c>
      <c r="I21" s="97">
        <v>1</v>
      </c>
      <c r="J21" s="95" t="s">
        <v>134</v>
      </c>
      <c r="K21" s="98"/>
      <c r="L21" s="98">
        <f t="shared" si="0"/>
        <v>280</v>
      </c>
      <c r="M21" s="98">
        <v>280</v>
      </c>
      <c r="N21" s="98"/>
      <c r="P21" s="130"/>
      <c r="T21" s="132"/>
    </row>
    <row r="22" spans="1:29" ht="50.25" customHeight="1" x14ac:dyDescent="0.25">
      <c r="A22" s="95" t="s">
        <v>58</v>
      </c>
      <c r="B22" s="96">
        <v>40416</v>
      </c>
      <c r="C22" s="96">
        <v>164</v>
      </c>
      <c r="D22" s="96">
        <v>27300052</v>
      </c>
      <c r="E22" s="96" t="s">
        <v>105</v>
      </c>
      <c r="F22" s="68" t="s">
        <v>101</v>
      </c>
      <c r="G22" s="68" t="s">
        <v>124</v>
      </c>
      <c r="H22" s="96" t="s">
        <v>80</v>
      </c>
      <c r="I22" s="97">
        <v>4</v>
      </c>
      <c r="J22" s="95" t="s">
        <v>132</v>
      </c>
      <c r="K22" s="98"/>
      <c r="L22" s="118">
        <f t="shared" si="0"/>
        <v>2303.4</v>
      </c>
      <c r="M22" s="118">
        <v>2303.4</v>
      </c>
      <c r="N22" s="98"/>
      <c r="T22" s="132"/>
    </row>
    <row r="23" spans="1:29" ht="69" customHeight="1" x14ac:dyDescent="0.25">
      <c r="A23" s="95" t="s">
        <v>58</v>
      </c>
      <c r="B23" s="96">
        <v>40416</v>
      </c>
      <c r="C23" s="96">
        <v>164</v>
      </c>
      <c r="D23" s="96">
        <v>27300052</v>
      </c>
      <c r="E23" s="96" t="s">
        <v>105</v>
      </c>
      <c r="F23" s="68" t="s">
        <v>142</v>
      </c>
      <c r="G23" s="68" t="s">
        <v>124</v>
      </c>
      <c r="H23" s="96" t="s">
        <v>80</v>
      </c>
      <c r="I23" s="97">
        <v>1</v>
      </c>
      <c r="J23" s="95" t="s">
        <v>132</v>
      </c>
      <c r="K23" s="98"/>
      <c r="L23" s="98">
        <f t="shared" si="0"/>
        <v>50</v>
      </c>
      <c r="M23" s="98">
        <v>50</v>
      </c>
      <c r="N23" s="98"/>
    </row>
    <row r="24" spans="1:29" ht="50.25" customHeight="1" x14ac:dyDescent="0.25">
      <c r="A24" s="95" t="s">
        <v>58</v>
      </c>
      <c r="B24" s="96">
        <v>40416</v>
      </c>
      <c r="C24" s="96">
        <v>164</v>
      </c>
      <c r="D24" s="96">
        <v>27300052</v>
      </c>
      <c r="E24" s="96" t="s">
        <v>105</v>
      </c>
      <c r="F24" s="68" t="s">
        <v>154</v>
      </c>
      <c r="G24" s="68" t="s">
        <v>124</v>
      </c>
      <c r="H24" s="96" t="s">
        <v>80</v>
      </c>
      <c r="I24" s="97">
        <v>2</v>
      </c>
      <c r="J24" s="95" t="s">
        <v>132</v>
      </c>
      <c r="K24" s="98"/>
      <c r="L24" s="98">
        <f t="shared" si="0"/>
        <v>150</v>
      </c>
      <c r="M24" s="98">
        <v>150</v>
      </c>
      <c r="N24" s="98"/>
      <c r="T24" s="132"/>
    </row>
    <row r="25" spans="1:29" s="113" customFormat="1" ht="57" customHeight="1" x14ac:dyDescent="0.25">
      <c r="A25" s="86" t="s">
        <v>58</v>
      </c>
      <c r="B25" s="92">
        <v>40417</v>
      </c>
      <c r="C25" s="87" t="s">
        <v>97</v>
      </c>
      <c r="D25" s="87" t="s">
        <v>97</v>
      </c>
      <c r="E25" s="87" t="s">
        <v>97</v>
      </c>
      <c r="F25" s="93" t="s">
        <v>99</v>
      </c>
      <c r="G25" s="89" t="s">
        <v>137</v>
      </c>
      <c r="H25" s="87" t="s">
        <v>80</v>
      </c>
      <c r="I25" s="87">
        <v>1</v>
      </c>
      <c r="J25" s="94" t="str">
        <f>J26</f>
        <v>декабрь 2022</v>
      </c>
      <c r="K25" s="90">
        <f>SUM(K26)</f>
        <v>700</v>
      </c>
      <c r="L25" s="90">
        <f t="shared" si="0"/>
        <v>1400</v>
      </c>
      <c r="M25" s="90">
        <f>M26</f>
        <v>700</v>
      </c>
      <c r="N25" s="90">
        <f t="shared" ref="N25" si="1">N26</f>
        <v>700</v>
      </c>
      <c r="O25" s="112"/>
      <c r="P25" s="135"/>
      <c r="Q25" s="136"/>
      <c r="R25" s="121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62.25" customHeight="1" x14ac:dyDescent="0.25">
      <c r="A26" s="95" t="s">
        <v>58</v>
      </c>
      <c r="B26" s="96">
        <v>40417</v>
      </c>
      <c r="C26" s="96">
        <v>164</v>
      </c>
      <c r="D26" s="96">
        <v>27300052</v>
      </c>
      <c r="E26" s="96" t="s">
        <v>105</v>
      </c>
      <c r="F26" s="68" t="s">
        <v>126</v>
      </c>
      <c r="G26" s="68" t="s">
        <v>137</v>
      </c>
      <c r="H26" s="96" t="s">
        <v>80</v>
      </c>
      <c r="I26" s="96">
        <v>1</v>
      </c>
      <c r="J26" s="95" t="s">
        <v>133</v>
      </c>
      <c r="K26" s="98">
        <v>700</v>
      </c>
      <c r="L26" s="98">
        <f t="shared" si="0"/>
        <v>1400</v>
      </c>
      <c r="M26" s="98">
        <v>700</v>
      </c>
      <c r="N26" s="98">
        <v>700</v>
      </c>
    </row>
    <row r="27" spans="1:29" s="109" customFormat="1" ht="71.25" customHeight="1" x14ac:dyDescent="0.25">
      <c r="A27" s="100" t="s">
        <v>59</v>
      </c>
      <c r="B27" s="101" t="s">
        <v>97</v>
      </c>
      <c r="C27" s="101" t="s">
        <v>97</v>
      </c>
      <c r="D27" s="101" t="s">
        <v>97</v>
      </c>
      <c r="E27" s="101" t="s">
        <v>97</v>
      </c>
      <c r="F27" s="106" t="s">
        <v>138</v>
      </c>
      <c r="G27" s="102" t="s">
        <v>124</v>
      </c>
      <c r="H27" s="101" t="s">
        <v>80</v>
      </c>
      <c r="I27" s="101">
        <f>I28</f>
        <v>0</v>
      </c>
      <c r="J27" s="101"/>
      <c r="K27" s="107"/>
      <c r="L27" s="107">
        <f t="shared" ref="L27:N27" si="2">L28</f>
        <v>0</v>
      </c>
      <c r="M27" s="107">
        <f t="shared" si="2"/>
        <v>0</v>
      </c>
      <c r="N27" s="107">
        <f t="shared" si="2"/>
        <v>0</v>
      </c>
      <c r="O27" s="108"/>
      <c r="P27" s="137"/>
      <c r="Q27" s="138"/>
      <c r="R27" s="12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</row>
    <row r="28" spans="1:29" s="77" customFormat="1" ht="72.75" customHeight="1" x14ac:dyDescent="0.2">
      <c r="A28" s="82" t="s">
        <v>59</v>
      </c>
      <c r="B28" s="80">
        <v>40419</v>
      </c>
      <c r="C28" s="80" t="s">
        <v>97</v>
      </c>
      <c r="D28" s="80" t="s">
        <v>97</v>
      </c>
      <c r="E28" s="80" t="s">
        <v>97</v>
      </c>
      <c r="F28" s="84" t="s">
        <v>138</v>
      </c>
      <c r="G28" s="81" t="s">
        <v>124</v>
      </c>
      <c r="H28" s="80" t="s">
        <v>80</v>
      </c>
      <c r="I28" s="80">
        <f>SUM(I29)</f>
        <v>0</v>
      </c>
      <c r="J28" s="80"/>
      <c r="K28" s="85"/>
      <c r="L28" s="85">
        <f>SUM(M28:N28)</f>
        <v>0</v>
      </c>
      <c r="M28" s="85">
        <f t="shared" ref="M28:N28" si="3">SUM(M29)</f>
        <v>0</v>
      </c>
      <c r="N28" s="85">
        <f t="shared" si="3"/>
        <v>0</v>
      </c>
      <c r="P28" s="139"/>
      <c r="Q28" s="139"/>
      <c r="R28" s="124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</row>
    <row r="29" spans="1:29" s="72" customFormat="1" ht="100.5" customHeight="1" x14ac:dyDescent="0.2">
      <c r="A29" s="95" t="s">
        <v>59</v>
      </c>
      <c r="B29" s="96">
        <v>40419</v>
      </c>
      <c r="C29" s="95" t="s">
        <v>129</v>
      </c>
      <c r="D29" s="96">
        <v>27300037</v>
      </c>
      <c r="E29" s="96" t="s">
        <v>136</v>
      </c>
      <c r="F29" s="68" t="s">
        <v>102</v>
      </c>
      <c r="G29" s="68" t="s">
        <v>124</v>
      </c>
      <c r="H29" s="96" t="s">
        <v>80</v>
      </c>
      <c r="I29" s="96">
        <v>0</v>
      </c>
      <c r="J29" s="95"/>
      <c r="K29" s="98"/>
      <c r="L29" s="98">
        <f>SUM(M29:N29)</f>
        <v>0</v>
      </c>
      <c r="M29" s="98">
        <v>0</v>
      </c>
      <c r="N29" s="98">
        <v>0</v>
      </c>
      <c r="P29" s="119"/>
      <c r="Q29" s="119"/>
      <c r="R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</row>
    <row r="30" spans="1:29" s="108" customFormat="1" ht="133.5" customHeight="1" x14ac:dyDescent="0.2">
      <c r="A30" s="100" t="s">
        <v>89</v>
      </c>
      <c r="B30" s="101" t="s">
        <v>97</v>
      </c>
      <c r="C30" s="101" t="s">
        <v>97</v>
      </c>
      <c r="D30" s="101" t="s">
        <v>97</v>
      </c>
      <c r="E30" s="101" t="s">
        <v>97</v>
      </c>
      <c r="F30" s="106" t="s">
        <v>139</v>
      </c>
      <c r="G30" s="110" t="s">
        <v>140</v>
      </c>
      <c r="H30" s="101" t="s">
        <v>80</v>
      </c>
      <c r="I30" s="101">
        <f>I31</f>
        <v>2100</v>
      </c>
      <c r="J30" s="111" t="str">
        <f>J31</f>
        <v>декабрь 2021</v>
      </c>
      <c r="K30" s="103"/>
      <c r="L30" s="103">
        <f t="shared" ref="L30:N30" si="4">L31</f>
        <v>1255.7</v>
      </c>
      <c r="M30" s="103">
        <f t="shared" si="4"/>
        <v>1255.7</v>
      </c>
      <c r="N30" s="103">
        <f t="shared" si="4"/>
        <v>0</v>
      </c>
      <c r="P30" s="137"/>
      <c r="Q30" s="137"/>
      <c r="R30" s="121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</row>
    <row r="31" spans="1:29" s="77" customFormat="1" ht="133.5" customHeight="1" x14ac:dyDescent="0.2">
      <c r="A31" s="82" t="s">
        <v>89</v>
      </c>
      <c r="B31" s="80">
        <v>40420</v>
      </c>
      <c r="C31" s="80" t="s">
        <v>97</v>
      </c>
      <c r="D31" s="80" t="s">
        <v>97</v>
      </c>
      <c r="E31" s="80" t="s">
        <v>97</v>
      </c>
      <c r="F31" s="84" t="s">
        <v>88</v>
      </c>
      <c r="G31" s="99" t="s">
        <v>140</v>
      </c>
      <c r="H31" s="80" t="s">
        <v>80</v>
      </c>
      <c r="I31" s="80">
        <f>SUM(I32:I33)</f>
        <v>2100</v>
      </c>
      <c r="J31" s="82" t="s">
        <v>132</v>
      </c>
      <c r="K31" s="83"/>
      <c r="L31" s="83">
        <f>SUM(L32:L33)</f>
        <v>1255.7</v>
      </c>
      <c r="M31" s="83">
        <f t="shared" ref="M31:N31" si="5">SUM(M32:M33)</f>
        <v>1255.7</v>
      </c>
      <c r="N31" s="83">
        <f t="shared" si="5"/>
        <v>0</v>
      </c>
      <c r="P31" s="139"/>
      <c r="Q31" s="139"/>
      <c r="R31" s="124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</row>
    <row r="32" spans="1:29" s="72" customFormat="1" ht="70.5" customHeight="1" x14ac:dyDescent="0.2">
      <c r="A32" s="78" t="s">
        <v>89</v>
      </c>
      <c r="B32" s="75">
        <v>40420</v>
      </c>
      <c r="C32" s="78" t="s">
        <v>130</v>
      </c>
      <c r="D32" s="75" t="s">
        <v>107</v>
      </c>
      <c r="E32" s="75" t="s">
        <v>106</v>
      </c>
      <c r="F32" s="79" t="s">
        <v>103</v>
      </c>
      <c r="G32" s="79" t="s">
        <v>127</v>
      </c>
      <c r="H32" s="75" t="s">
        <v>80</v>
      </c>
      <c r="I32" s="75">
        <v>100</v>
      </c>
      <c r="J32" s="78" t="s">
        <v>132</v>
      </c>
      <c r="K32" s="66"/>
      <c r="L32" s="66">
        <f>SUM(M32:N32)</f>
        <v>655.7</v>
      </c>
      <c r="M32" s="66">
        <v>655.7</v>
      </c>
      <c r="N32" s="66"/>
      <c r="P32" s="119"/>
      <c r="Q32" s="119"/>
      <c r="R32" s="121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</row>
    <row r="33" spans="1:29" s="72" customFormat="1" ht="106.5" customHeight="1" x14ac:dyDescent="0.2">
      <c r="A33" s="78" t="s">
        <v>89</v>
      </c>
      <c r="B33" s="75">
        <v>40420</v>
      </c>
      <c r="C33" s="78" t="s">
        <v>130</v>
      </c>
      <c r="D33" s="75" t="s">
        <v>107</v>
      </c>
      <c r="E33" s="75" t="s">
        <v>106</v>
      </c>
      <c r="F33" s="79" t="s">
        <v>88</v>
      </c>
      <c r="G33" s="79" t="s">
        <v>128</v>
      </c>
      <c r="H33" s="75" t="s">
        <v>80</v>
      </c>
      <c r="I33" s="75">
        <v>2000</v>
      </c>
      <c r="J33" s="78" t="s">
        <v>132</v>
      </c>
      <c r="K33" s="66"/>
      <c r="L33" s="66">
        <f>SUM(M33:N33)</f>
        <v>600</v>
      </c>
      <c r="M33" s="66">
        <v>600</v>
      </c>
      <c r="N33" s="66"/>
      <c r="P33" s="119"/>
      <c r="Q33" s="119"/>
      <c r="R33" s="121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</row>
  </sheetData>
  <autoFilter ref="A7:P33"/>
  <mergeCells count="6">
    <mergeCell ref="K1:N1"/>
    <mergeCell ref="A5:A6"/>
    <mergeCell ref="B5:B6"/>
    <mergeCell ref="C5:C6"/>
    <mergeCell ref="F5:F6"/>
    <mergeCell ref="A2:M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landscape" r:id="rId1"/>
  <headerFooter differentFirst="1">
    <oddHeader>&amp;R&amp;P</oddHeader>
  </headerFooter>
  <rowBreaks count="2" manualBreakCount="2">
    <brk id="14" max="13" man="1"/>
    <brk id="24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44" t="s">
        <v>48</v>
      </c>
      <c r="B1" s="144" t="s">
        <v>4</v>
      </c>
      <c r="C1" s="144" t="s">
        <v>49</v>
      </c>
      <c r="D1" s="144" t="s">
        <v>50</v>
      </c>
      <c r="E1" s="144"/>
      <c r="F1" s="144" t="s">
        <v>53</v>
      </c>
      <c r="G1" s="144" t="s">
        <v>17</v>
      </c>
      <c r="H1" s="144"/>
      <c r="I1" s="144"/>
      <c r="J1" s="144"/>
      <c r="K1" s="144" t="s">
        <v>12</v>
      </c>
      <c r="L1" s="144"/>
      <c r="M1" s="144"/>
      <c r="N1" s="144"/>
      <c r="O1" s="144"/>
    </row>
    <row r="2" spans="1:15" ht="51" x14ac:dyDescent="0.2">
      <c r="A2" s="144"/>
      <c r="B2" s="144"/>
      <c r="C2" s="144"/>
      <c r="D2" s="10" t="s">
        <v>51</v>
      </c>
      <c r="E2" s="10" t="s">
        <v>52</v>
      </c>
      <c r="F2" s="144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45" t="s">
        <v>55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44" t="s">
        <v>3</v>
      </c>
      <c r="B5" s="144" t="s">
        <v>4</v>
      </c>
      <c r="C5" s="144" t="s">
        <v>10</v>
      </c>
      <c r="D5" s="144" t="s">
        <v>6</v>
      </c>
      <c r="E5" s="144" t="s">
        <v>17</v>
      </c>
      <c r="F5" s="144"/>
      <c r="G5" s="144"/>
      <c r="H5" s="144"/>
      <c r="I5" s="144"/>
      <c r="J5" s="144"/>
      <c r="K5" s="144" t="s">
        <v>37</v>
      </c>
      <c r="L5" s="144"/>
      <c r="M5" s="144"/>
      <c r="N5" s="144"/>
      <c r="O5" s="144"/>
      <c r="P5" s="146" t="s">
        <v>45</v>
      </c>
    </row>
    <row r="6" spans="1:17" ht="76.5" x14ac:dyDescent="0.2">
      <c r="A6" s="144"/>
      <c r="B6" s="144"/>
      <c r="C6" s="144"/>
      <c r="D6" s="144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47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План с правками ОЛ</vt:lpstr>
      <vt:lpstr>План </vt:lpstr>
      <vt:lpstr>Приложение 5</vt:lpstr>
      <vt:lpstr>пример</vt:lpstr>
      <vt:lpstr>квартальный отчет Вариант 1</vt:lpstr>
      <vt:lpstr>'План '!Область_печати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2021-02-04T08:17:51Z</cp:lastPrinted>
  <dcterms:created xsi:type="dcterms:W3CDTF">2020-09-17T13:48:54Z</dcterms:created>
  <dcterms:modified xsi:type="dcterms:W3CDTF">2021-07-12T08:09:22Z</dcterms:modified>
</cp:coreProperties>
</file>